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onent inventory" sheetId="1" state="visible" r:id="rId1"/>
    <sheet name="Funding snapshot" sheetId="2" state="visible" r:id="rId2"/>
    <sheet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;[Red]-&quot;$&quot;#,##0"/>
    <numFmt numFmtId="165" formatCode="0.0%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FFFFFF"/>
      <sz val="10"/>
    </font>
    <font>
      <name val="Arial"/>
      <b val="1"/>
      <color rgb="001E1E77"/>
      <sz val="10"/>
    </font>
    <font>
      <name val="Arial"/>
      <b val="1"/>
      <color rgb="00FFFFFF"/>
      <sz val="10"/>
    </font>
    <font>
      <name val="Arial"/>
      <color rgb="001A1414"/>
      <sz val="10"/>
    </font>
    <font>
      <name val="Arial"/>
      <i val="1"/>
      <color rgb="006B6B6B"/>
      <sz val="9"/>
    </font>
    <font>
      <name val="Arial"/>
      <b val="1"/>
      <color rgb="001E1E77"/>
      <sz val="16"/>
    </font>
    <font>
      <name val="Arial"/>
      <b val="1"/>
      <color rgb="001A1414"/>
      <sz val="10"/>
    </font>
    <font>
      <name val="Arial"/>
      <color rgb="000563C1"/>
      <sz val="10"/>
      <u val="single"/>
    </font>
  </fonts>
  <fills count="6">
    <fill>
      <patternFill/>
    </fill>
    <fill>
      <patternFill patternType="gray125"/>
    </fill>
    <fill>
      <patternFill patternType="solid">
        <fgColor rgb="001E1E77"/>
      </patternFill>
    </fill>
    <fill>
      <patternFill patternType="solid">
        <fgColor rgb="00FFF6CC"/>
      </patternFill>
    </fill>
    <fill>
      <patternFill patternType="solid">
        <fgColor rgb="004ACF6C"/>
      </patternFill>
    </fill>
    <fill>
      <patternFill patternType="solid">
        <fgColor rgb="00F3F5FB"/>
      </patternFill>
    </fill>
  </fills>
  <borders count="2">
    <border>
      <left/>
      <right/>
      <top/>
      <bottom/>
      <diagonal/>
    </border>
    <border>
      <left style="thin">
        <color rgb="00D9DCE6"/>
      </left>
      <right style="thin">
        <color rgb="00D9DCE6"/>
      </right>
      <top style="thin">
        <color rgb="00D9DCE6"/>
      </top>
      <bottom style="thin">
        <color rgb="00D9DCE6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2" borderId="0" applyAlignment="1" pivotButton="0" quotePrefix="0" xfId="0">
      <alignment vertical="center" indent="1"/>
    </xf>
    <xf numFmtId="0" fontId="3" fillId="0" borderId="0" pivotButton="0" quotePrefix="0" xfId="0"/>
    <xf numFmtId="0" fontId="0" fillId="3" borderId="1" pivotButton="0" quotePrefix="0" xfId="0"/>
    <xf numFmtId="164" fontId="0" fillId="3" borderId="1" pivotButton="0" quotePrefix="0" xfId="0"/>
    <xf numFmtId="0" fontId="4" fillId="4" borderId="1" applyAlignment="1" pivotButton="0" quotePrefix="0" xfId="0">
      <alignment vertical="center" wrapText="1"/>
    </xf>
    <xf numFmtId="0" fontId="5" fillId="3" borderId="1" pivotButton="0" quotePrefix="0" xfId="0"/>
    <xf numFmtId="0" fontId="5" fillId="0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5" fillId="3" borderId="1" applyAlignment="1" pivotButton="0" quotePrefix="0" xfId="0">
      <alignment wrapText="1"/>
    </xf>
    <xf numFmtId="0" fontId="3" fillId="5" borderId="1" pivotButton="0" quotePrefix="0" xfId="0"/>
    <xf numFmtId="164" fontId="3" fillId="5" borderId="1" pivotButton="0" quotePrefix="0" xfId="0"/>
    <xf numFmtId="0" fontId="6" fillId="0" borderId="0" applyAlignment="1" pivotButton="0" quotePrefix="0" xfId="0">
      <alignment wrapText="1" indent="1"/>
    </xf>
    <xf numFmtId="164" fontId="3" fillId="0" borderId="1" pivotButton="0" quotePrefix="0" xfId="0"/>
    <xf numFmtId="0" fontId="5" fillId="0" borderId="1" applyAlignment="1" pivotButton="0" quotePrefix="0" xfId="0">
      <alignment wrapText="1"/>
    </xf>
    <xf numFmtId="165" fontId="3" fillId="0" borderId="1" pivotButton="0" quotePrefix="0" xfId="0"/>
    <xf numFmtId="0" fontId="7" fillId="0" borderId="0" pivotButton="0" quotePrefix="0" xfId="0"/>
    <xf numFmtId="0" fontId="5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0" borderId="0" pivotButton="0" quotePrefix="0" xfId="0"/>
    <xf numFmtId="0" fontId="9" fillId="0" borderId="0" applyAlignment="1" pivotButton="0" quotePrefix="0" xfId="0">
      <alignment wrapText="1"/>
    </xf>
    <xf numFmtId="0" fontId="6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cmgt.org/resources/hoa-reserve-study" TargetMode="External" Id="rId1" /><Relationship Type="http://schemas.openxmlformats.org/officeDocument/2006/relationships/hyperlink" Target="https://cmgt.org/request-a-proposal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"/>
  <sheetViews>
    <sheetView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0" customWidth="1" min="2" max="2"/>
    <col width="10" customWidth="1" min="3" max="3"/>
    <col width="12" customWidth="1" min="4" max="4"/>
    <col width="12" customWidth="1" min="5" max="5"/>
    <col width="12" customWidth="1" min="6" max="6"/>
    <col width="12" customWidth="1" min="7" max="7"/>
    <col width="16" customWidth="1" min="8" max="8"/>
    <col width="16" customWidth="1" min="9" max="9"/>
    <col width="34" customWidth="1" min="10" max="10"/>
  </cols>
  <sheetData>
    <row r="1" ht="34" customHeight="1">
      <c r="A1" s="1" t="inlineStr">
        <is>
          <t>HOA Reserve Study Template — Component Inventory</t>
        </is>
      </c>
    </row>
    <row r="2" ht="20" customHeight="1">
      <c r="A2" s="2" t="inlineStr">
        <is>
          <t>Walk your common areas with this list, then hand it to a credentialed reserve specialist (RS / PRA) to inspect and price. Yellow cells are yours.</t>
        </is>
      </c>
    </row>
    <row r="4">
      <c r="A4" s="3" t="inlineStr">
        <is>
          <t>Reserve study year</t>
        </is>
      </c>
      <c r="B4" s="4" t="n">
        <v>2026</v>
      </c>
    </row>
    <row r="5">
      <c r="A5" s="3" t="inlineStr">
        <is>
          <t>Current reserve fund balance</t>
        </is>
      </c>
      <c r="B5" s="5" t="n">
        <v>240000</v>
      </c>
    </row>
    <row r="7" ht="30" customHeight="1">
      <c r="A7" s="6" t="inlineStr">
        <is>
          <t>Component</t>
        </is>
      </c>
      <c r="B7" s="6" t="inlineStr">
        <is>
          <t>Quantity</t>
        </is>
      </c>
      <c r="C7" s="6" t="inlineStr">
        <is>
          <t>Unit</t>
        </is>
      </c>
      <c r="D7" s="6" t="inlineStr">
        <is>
          <t>Year installed / last replaced</t>
        </is>
      </c>
      <c r="E7" s="6" t="inlineStr">
        <is>
          <t>Useful life (yrs)</t>
        </is>
      </c>
      <c r="F7" s="6" t="inlineStr">
        <is>
          <t>Remaining life (yrs)</t>
        </is>
      </c>
      <c r="G7" s="6" t="inlineStr">
        <is>
          <t>Condition (1–5)</t>
        </is>
      </c>
      <c r="H7" s="6" t="inlineStr">
        <is>
          <t>Replacement cost (today)</t>
        </is>
      </c>
      <c r="I7" s="6" t="inlineStr">
        <is>
          <t>Straight-line annual set-aside</t>
        </is>
      </c>
      <c r="J7" s="6" t="inlineStr">
        <is>
          <t>Notes / source of cost estimate</t>
        </is>
      </c>
    </row>
    <row r="8">
      <c r="A8" s="7" t="inlineStr">
        <is>
          <t>Clubhouse roof</t>
        </is>
      </c>
      <c r="B8" s="7" t="n">
        <v>1</v>
      </c>
      <c r="C8" s="7" t="inlineStr">
        <is>
          <t>roof</t>
        </is>
      </c>
      <c r="D8" s="7" t="n">
        <v>2005</v>
      </c>
      <c r="E8" s="7" t="n">
        <v>25</v>
      </c>
      <c r="F8" s="8">
        <f>MAX(0,E8-($B$4-D8))</f>
        <v/>
      </c>
      <c r="G8" s="7" t="n">
        <v>3</v>
      </c>
      <c r="H8" s="9" t="n">
        <v>180000</v>
      </c>
      <c r="I8" s="10">
        <f>IF(F8&gt;0,H8/F8,H8)</f>
        <v/>
      </c>
      <c r="J8" s="11" t="inlineStr">
        <is>
          <t>Quote from roofer, 2026</t>
        </is>
      </c>
    </row>
    <row r="9">
      <c r="A9" s="7" t="inlineStr">
        <is>
          <t>Pool resurfacing</t>
        </is>
      </c>
      <c r="B9" s="7" t="n">
        <v>1</v>
      </c>
      <c r="C9" s="7" t="inlineStr">
        <is>
          <t>pool</t>
        </is>
      </c>
      <c r="D9" s="7" t="n">
        <v>2021</v>
      </c>
      <c r="E9" s="7" t="n">
        <v>12</v>
      </c>
      <c r="F9" s="8">
        <f>MAX(0,E9-($B$4-D9))</f>
        <v/>
      </c>
      <c r="G9" s="7" t="n">
        <v>3</v>
      </c>
      <c r="H9" s="9" t="n">
        <v>42000</v>
      </c>
      <c r="I9" s="10">
        <f>IF(F9&gt;0,H9/F9,H9)</f>
        <v/>
      </c>
      <c r="J9" s="11" t="inlineStr"/>
    </row>
    <row r="10">
      <c r="A10" s="7" t="inlineStr">
        <is>
          <t>Private road overlay</t>
        </is>
      </c>
      <c r="B10" s="7" t="n">
        <v>6200</v>
      </c>
      <c r="C10" s="7" t="inlineStr">
        <is>
          <t>lin ft</t>
        </is>
      </c>
      <c r="D10" s="7" t="n">
        <v>2016</v>
      </c>
      <c r="E10" s="7" t="n">
        <v>20</v>
      </c>
      <c r="F10" s="8">
        <f>MAX(0,E10-($B$4-D10))</f>
        <v/>
      </c>
      <c r="G10" s="7" t="n">
        <v>3</v>
      </c>
      <c r="H10" s="9" t="n">
        <v>260000</v>
      </c>
      <c r="I10" s="10">
        <f>IF(F10&gt;0,H10/F10,H10)</f>
        <v/>
      </c>
      <c r="J10" s="11" t="inlineStr">
        <is>
          <t>Paving contractor estimate</t>
        </is>
      </c>
    </row>
    <row r="11">
      <c r="A11" s="7" t="inlineStr">
        <is>
          <t>Perimeter fencing</t>
        </is>
      </c>
      <c r="B11" s="7" t="n">
        <v>3400</v>
      </c>
      <c r="C11" s="7" t="inlineStr">
        <is>
          <t>lin ft</t>
        </is>
      </c>
      <c r="D11" s="7" t="n">
        <v>2013</v>
      </c>
      <c r="E11" s="7" t="n">
        <v>15</v>
      </c>
      <c r="F11" s="8">
        <f>MAX(0,E11-($B$4-D11))</f>
        <v/>
      </c>
      <c r="G11" s="7" t="n">
        <v>2</v>
      </c>
      <c r="H11" s="9" t="n">
        <v>28000</v>
      </c>
      <c r="I11" s="10">
        <f>IF(F11&gt;0,H11/F11,H11)</f>
        <v/>
      </c>
      <c r="J11" s="11" t="inlineStr"/>
    </row>
    <row r="12">
      <c r="A12" s="7" t="inlineStr">
        <is>
          <t>Entrance gate &amp; operators</t>
        </is>
      </c>
      <c r="B12" s="7" t="n">
        <v>2</v>
      </c>
      <c r="C12" s="7" t="inlineStr">
        <is>
          <t>gates</t>
        </is>
      </c>
      <c r="D12" s="7" t="n">
        <v>2019</v>
      </c>
      <c r="E12" s="7" t="n">
        <v>12</v>
      </c>
      <c r="F12" s="8">
        <f>MAX(0,E12-($B$4-D12))</f>
        <v/>
      </c>
      <c r="G12" s="7" t="n">
        <v>4</v>
      </c>
      <c r="H12" s="9" t="n">
        <v>24000</v>
      </c>
      <c r="I12" s="10">
        <f>IF(F12&gt;0,H12/F12,H12)</f>
        <v/>
      </c>
      <c r="J12" s="11" t="inlineStr"/>
    </row>
    <row r="13">
      <c r="A13" s="7" t="inlineStr">
        <is>
          <t>Clubhouse HVAC</t>
        </is>
      </c>
      <c r="B13" s="7" t="n">
        <v>2</v>
      </c>
      <c r="C13" s="7" t="inlineStr">
        <is>
          <t>units</t>
        </is>
      </c>
      <c r="D13" s="7" t="n">
        <v>2018</v>
      </c>
      <c r="E13" s="7" t="n">
        <v>15</v>
      </c>
      <c r="F13" s="8">
        <f>MAX(0,E13-($B$4-D13))</f>
        <v/>
      </c>
      <c r="G13" s="7" t="n">
        <v>4</v>
      </c>
      <c r="H13" s="9" t="n">
        <v>18000</v>
      </c>
      <c r="I13" s="10">
        <f>IF(F13&gt;0,H13/F13,H13)</f>
        <v/>
      </c>
      <c r="J13" s="11" t="inlineStr"/>
    </row>
    <row r="14">
      <c r="A14" s="7" t="inlineStr">
        <is>
          <t>Playground equipment</t>
        </is>
      </c>
      <c r="B14" s="7" t="n">
        <v>1</v>
      </c>
      <c r="C14" s="7" t="inlineStr">
        <is>
          <t>set</t>
        </is>
      </c>
      <c r="D14" s="7" t="n">
        <v>2017</v>
      </c>
      <c r="E14" s="7" t="n">
        <v>15</v>
      </c>
      <c r="F14" s="8">
        <f>MAX(0,E14-($B$4-D14))</f>
        <v/>
      </c>
      <c r="G14" s="7" t="n">
        <v>3</v>
      </c>
      <c r="H14" s="9" t="n">
        <v>35000</v>
      </c>
      <c r="I14" s="10">
        <f>IF(F14&gt;0,H14/F14,H14)</f>
        <v/>
      </c>
      <c r="J14" s="11" t="inlineStr"/>
    </row>
    <row r="15">
      <c r="A15" s="7" t="inlineStr">
        <is>
          <t>Irrigation system (common areas)</t>
        </is>
      </c>
      <c r="B15" s="7" t="n">
        <v>1</v>
      </c>
      <c r="C15" s="7" t="inlineStr">
        <is>
          <t>system</t>
        </is>
      </c>
      <c r="D15" s="7" t="n">
        <v>2010</v>
      </c>
      <c r="E15" s="7" t="n">
        <v>20</v>
      </c>
      <c r="F15" s="8">
        <f>MAX(0,E15-($B$4-D15))</f>
        <v/>
      </c>
      <c r="G15" s="7" t="n">
        <v>3</v>
      </c>
      <c r="H15" s="9" t="n">
        <v>30000</v>
      </c>
      <c r="I15" s="10">
        <f>IF(F15&gt;0,H15/F15,H15)</f>
        <v/>
      </c>
      <c r="J15" s="11" t="inlineStr"/>
    </row>
    <row r="16">
      <c r="A16" s="7" t="inlineStr">
        <is>
          <t>Monument signage &amp; lighting</t>
        </is>
      </c>
      <c r="B16" s="7" t="n">
        <v>2</v>
      </c>
      <c r="C16" s="7" t="inlineStr">
        <is>
          <t>signs</t>
        </is>
      </c>
      <c r="D16" s="7" t="n">
        <v>2015</v>
      </c>
      <c r="E16" s="7" t="n">
        <v>15</v>
      </c>
      <c r="F16" s="8">
        <f>MAX(0,E16-($B$4-D16))</f>
        <v/>
      </c>
      <c r="G16" s="7" t="n">
        <v>3</v>
      </c>
      <c r="H16" s="9" t="n">
        <v>12000</v>
      </c>
      <c r="I16" s="10">
        <f>IF(F16&gt;0,H16/F16,H16)</f>
        <v/>
      </c>
      <c r="J16" s="11" t="inlineStr"/>
    </row>
    <row r="17">
      <c r="A17" s="7" t="inlineStr">
        <is>
          <t>Pool deck &amp; furniture</t>
        </is>
      </c>
      <c r="B17" s="7" t="n">
        <v>1</v>
      </c>
      <c r="C17" s="7" t="inlineStr">
        <is>
          <t>deck</t>
        </is>
      </c>
      <c r="D17" s="7" t="n">
        <v>2021</v>
      </c>
      <c r="E17" s="7" t="n">
        <v>10</v>
      </c>
      <c r="F17" s="8">
        <f>MAX(0,E17-($B$4-D17))</f>
        <v/>
      </c>
      <c r="G17" s="7" t="n">
        <v>4</v>
      </c>
      <c r="H17" s="9" t="n">
        <v>15000</v>
      </c>
      <c r="I17" s="10">
        <f>IF(F17&gt;0,H17/F17,H17)</f>
        <v/>
      </c>
      <c r="J17" s="11" t="inlineStr"/>
    </row>
    <row r="18">
      <c r="A18" s="7" t="n"/>
      <c r="B18" s="7" t="n"/>
      <c r="C18" s="7" t="n"/>
      <c r="D18" s="7" t="n"/>
      <c r="E18" s="7" t="n"/>
      <c r="F18" s="8">
        <f>IF(E18="","",MAX(0,E18-($B$4-D18)))</f>
        <v/>
      </c>
      <c r="G18" s="7" t="n"/>
      <c r="H18" s="9" t="n"/>
      <c r="I18" s="10">
        <f>IF(H18="","",IF(F18&gt;0,H18/F18,H18))</f>
        <v/>
      </c>
      <c r="J18" s="11" t="n"/>
    </row>
    <row r="19">
      <c r="A19" s="7" t="n"/>
      <c r="B19" s="7" t="n"/>
      <c r="C19" s="7" t="n"/>
      <c r="D19" s="7" t="n"/>
      <c r="E19" s="7" t="n"/>
      <c r="F19" s="8">
        <f>IF(E19="","",MAX(0,E19-($B$4-D19)))</f>
        <v/>
      </c>
      <c r="G19" s="7" t="n"/>
      <c r="H19" s="9" t="n"/>
      <c r="I19" s="10">
        <f>IF(H19="","",IF(F19&gt;0,H19/F19,H19))</f>
        <v/>
      </c>
      <c r="J19" s="11" t="n"/>
    </row>
    <row r="20">
      <c r="A20" s="7" t="n"/>
      <c r="B20" s="7" t="n"/>
      <c r="C20" s="7" t="n"/>
      <c r="D20" s="7" t="n"/>
      <c r="E20" s="7" t="n"/>
      <c r="F20" s="8">
        <f>IF(E20="","",MAX(0,E20-($B$4-D20)))</f>
        <v/>
      </c>
      <c r="G20" s="7" t="n"/>
      <c r="H20" s="9" t="n"/>
      <c r="I20" s="10">
        <f>IF(H20="","",IF(F20&gt;0,H20/F20,H20))</f>
        <v/>
      </c>
      <c r="J20" s="11" t="n"/>
    </row>
    <row r="21">
      <c r="A21" s="7" t="n"/>
      <c r="B21" s="7" t="n"/>
      <c r="C21" s="7" t="n"/>
      <c r="D21" s="7" t="n"/>
      <c r="E21" s="7" t="n"/>
      <c r="F21" s="8">
        <f>IF(E21="","",MAX(0,E21-($B$4-D21)))</f>
        <v/>
      </c>
      <c r="G21" s="7" t="n"/>
      <c r="H21" s="9" t="n"/>
      <c r="I21" s="10">
        <f>IF(H21="","",IF(F21&gt;0,H21/F21,H21))</f>
        <v/>
      </c>
      <c r="J21" s="11" t="n"/>
    </row>
    <row r="22">
      <c r="A22" s="7" t="n"/>
      <c r="B22" s="7" t="n"/>
      <c r="C22" s="7" t="n"/>
      <c r="D22" s="7" t="n"/>
      <c r="E22" s="7" t="n"/>
      <c r="F22" s="8">
        <f>IF(E22="","",MAX(0,E22-($B$4-D22)))</f>
        <v/>
      </c>
      <c r="G22" s="7" t="n"/>
      <c r="H22" s="9" t="n"/>
      <c r="I22" s="10">
        <f>IF(H22="","",IF(F22&gt;0,H22/F22,H22))</f>
        <v/>
      </c>
      <c r="J22" s="11" t="n"/>
    </row>
    <row r="23">
      <c r="A23" s="7" t="n"/>
      <c r="B23" s="7" t="n"/>
      <c r="C23" s="7" t="n"/>
      <c r="D23" s="7" t="n"/>
      <c r="E23" s="7" t="n"/>
      <c r="F23" s="8">
        <f>IF(E23="","",MAX(0,E23-($B$4-D23)))</f>
        <v/>
      </c>
      <c r="G23" s="7" t="n"/>
      <c r="H23" s="9" t="n"/>
      <c r="I23" s="10">
        <f>IF(H23="","",IF(F23&gt;0,H23/F23,H23))</f>
        <v/>
      </c>
      <c r="J23" s="11" t="n"/>
    </row>
    <row r="24">
      <c r="A24" s="7" t="n"/>
      <c r="B24" s="7" t="n"/>
      <c r="C24" s="7" t="n"/>
      <c r="D24" s="7" t="n"/>
      <c r="E24" s="7" t="n"/>
      <c r="F24" s="8">
        <f>IF(E24="","",MAX(0,E24-($B$4-D24)))</f>
        <v/>
      </c>
      <c r="G24" s="7" t="n"/>
      <c r="H24" s="9" t="n"/>
      <c r="I24" s="10">
        <f>IF(H24="","",IF(F24&gt;0,H24/F24,H24))</f>
        <v/>
      </c>
      <c r="J24" s="11" t="n"/>
    </row>
    <row r="25">
      <c r="A25" s="7" t="n"/>
      <c r="B25" s="7" t="n"/>
      <c r="C25" s="7" t="n"/>
      <c r="D25" s="7" t="n"/>
      <c r="E25" s="7" t="n"/>
      <c r="F25" s="8">
        <f>IF(E25="","",MAX(0,E25-($B$4-D25)))</f>
        <v/>
      </c>
      <c r="G25" s="7" t="n"/>
      <c r="H25" s="9" t="n"/>
      <c r="I25" s="10">
        <f>IF(H25="","",IF(F25&gt;0,H25/F25,H25))</f>
        <v/>
      </c>
      <c r="J25" s="11" t="n"/>
    </row>
    <row r="26">
      <c r="A26" s="12" t="inlineStr">
        <is>
          <t>Totals</t>
        </is>
      </c>
      <c r="B26" s="12" t="n"/>
      <c r="C26" s="12" t="n"/>
      <c r="D26" s="12" t="n"/>
      <c r="E26" s="12" t="n"/>
      <c r="F26" s="12" t="n"/>
      <c r="G26" s="12" t="n"/>
      <c r="H26" s="13">
        <f>SUM(H8:H25)</f>
        <v/>
      </c>
      <c r="I26" s="13">
        <f>SUM(I8:I25)</f>
        <v/>
      </c>
      <c r="J26" s="12" t="n"/>
    </row>
    <row r="28" ht="40" customHeight="1">
      <c r="A28" s="14" t="inlineStr">
        <is>
          <t>Remaining life = useful life − age. Annual set-aside = replacement cost ÷ remaining life (the straight-line component method). Real studies pool components so one big-ticket year doesn't swamp the plan — this sheet is for preparing, not replacing, the professional study.</t>
        </is>
      </c>
    </row>
    <row r="29" ht="28" customHeight="1">
      <c r="A29" s="14" t="inlineStr">
        <is>
          <t>Illustrative figures, not a real community's financials. Not legal or financial advice. Free from CMGT — https://cmgt.org/resources/hoa-reserve-study</t>
        </is>
      </c>
    </row>
  </sheetData>
  <mergeCells count="4">
    <mergeCell ref="A1:J1"/>
    <mergeCell ref="A28:J28"/>
    <mergeCell ref="A29:J29"/>
    <mergeCell ref="A2:J2"/>
  </mergeCells>
  <dataValidations count="1">
    <dataValidation sqref="G8:G25" showDropDown="0" showInputMessage="0" showErrorMessage="0" allowBlank="1" error="Condition is a 1–5 score: 5 = like new, 1 = failing." type="whole" operator="between">
      <formula1>1</formula1>
      <formula2>5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52" customWidth="1" min="1" max="1"/>
    <col width="20" customWidth="1" min="2" max="2"/>
    <col width="60" customWidth="1" min="3" max="3"/>
  </cols>
  <sheetData>
    <row r="1" ht="34" customHeight="1">
      <c r="A1" s="1" t="inlineStr">
        <is>
          <t>Funding snapshot — where does the community stand?</t>
        </is>
      </c>
    </row>
    <row r="2" ht="20" customHeight="1">
      <c r="A2" s="2" t="inlineStr">
        <is>
          <t>Percent funded is the single number to watch. Above 70% is generally considered strong; under 30% is a special assessment waiting to happen.</t>
        </is>
      </c>
    </row>
    <row r="4" ht="30" customHeight="1">
      <c r="A4" s="6" t="inlineStr">
        <is>
          <t>Measure</t>
        </is>
      </c>
      <c r="B4" s="6" t="inlineStr">
        <is>
          <t>Value</t>
        </is>
      </c>
      <c r="C4" s="6" t="inlineStr">
        <is>
          <t>What it means</t>
        </is>
      </c>
    </row>
    <row r="5" ht="30" customHeight="1">
      <c r="A5" s="8" t="inlineStr">
        <is>
          <t>Current reserve balance</t>
        </is>
      </c>
      <c r="B5" s="15">
        <f>'Component inventory'!B5</f>
        <v/>
      </c>
      <c r="C5" s="16" t="inlineStr">
        <is>
          <t>From your most recent balance sheet.</t>
        </is>
      </c>
    </row>
    <row r="6" ht="30" customHeight="1">
      <c r="A6" s="8" t="inlineStr">
        <is>
          <t>Fully funded balance (what you 'should' have today)</t>
        </is>
      </c>
      <c r="B6" s="15">
        <f>SUMPRODUCT('Component inventory'!H8:H25,('Component inventory'!$B$4-'Component inventory'!D8:D25)/'Component inventory'!E8:E25)</f>
        <v/>
      </c>
      <c r="C6" s="16" t="inlineStr">
        <is>
          <t>Each component's replacement cost × the share of its life already used up, summed.</t>
        </is>
      </c>
    </row>
    <row r="7" ht="30" customHeight="1">
      <c r="A7" s="8" t="inlineStr">
        <is>
          <t>Percent funded</t>
        </is>
      </c>
      <c r="B7" s="17">
        <f>IF(B6&gt;0,B5/B6,0)</f>
        <v/>
      </c>
      <c r="C7" s="16" t="inlineStr">
        <is>
          <t>Under 30%: weak. 30–70%: fair. Over 70%: strong. Your study sets the target.</t>
        </is>
      </c>
    </row>
    <row r="8" ht="30" customHeight="1">
      <c r="A8" s="8" t="inlineStr">
        <is>
          <t>Straight-line annual contribution (sum of set-asides)</t>
        </is>
      </c>
      <c r="B8" s="15">
        <f>'Component inventory'!I26</f>
        <v/>
      </c>
      <c r="C8" s="16" t="inlineStr">
        <is>
          <t>A starting point for the reserve line in your budget. The professional study will refine it.</t>
        </is>
      </c>
    </row>
    <row r="9" ht="30" customHeight="1">
      <c r="A9" s="8" t="inlineStr">
        <is>
          <t>Total replacement cost of all components</t>
        </is>
      </c>
      <c r="B9" s="15">
        <f>'Component inventory'!H26</f>
        <v/>
      </c>
      <c r="C9" s="16" t="inlineStr">
        <is>
          <t>The scale of what the community is responsible for.</t>
        </is>
      </c>
    </row>
    <row r="12" ht="28" customHeight="1">
      <c r="A12" s="14" t="inlineStr">
        <is>
          <t>Illustrative figures, not a real community's financials. Not legal or financial advice. Free from CMGT — https://cmgt.org/resources/hoa-reserve-study</t>
        </is>
      </c>
    </row>
  </sheetData>
  <mergeCells count="3">
    <mergeCell ref="A1:C1"/>
    <mergeCell ref="A2:C2"/>
    <mergeCell ref="A12:C1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8" t="inlineStr">
        <is>
          <t>How to use this template</t>
        </is>
      </c>
    </row>
    <row r="3">
      <c r="A3" s="19" t="inlineStr">
        <is>
          <t>1. Enter the current reserve fund balance and the study year in the yellow cells at the top of 'Component inventory'.</t>
        </is>
      </c>
    </row>
    <row r="4">
      <c r="A4" s="19" t="inlineStr">
        <is>
          <t>2. Walk the common areas with a board member or your manager. List every shared asset the association is responsible for replacing: roofs, roads, pool, fencing, gates, HVAC, playground, signage, irrigation.</t>
        </is>
      </c>
    </row>
    <row r="5">
      <c r="A5" s="19" t="inlineStr">
        <is>
          <t>3. For each component, record quantity, the year it was installed or last replaced, its typical useful life, and a 1–5 condition score. Remaining life calculates itself.</t>
        </is>
      </c>
    </row>
    <row r="6">
      <c r="A6" s="19" t="inlineStr">
        <is>
          <t>4. Enter today's replacement cost. Use real quotes where you have them and note the source; otherwise a contractor's ballpark is fine for a first pass.</t>
        </is>
      </c>
    </row>
    <row r="7">
      <c r="A7" s="19" t="inlineStr">
        <is>
          <t>5. Read the 'Funding snapshot' tab: percent funded tells you whether the community is on track, and the straight-line contribution is a starting point for the reserve line in your budget (see cmgt.org/resources/hoa-budget-template).</t>
        </is>
      </c>
    </row>
    <row r="8">
      <c r="A8" s="19" t="inlineStr">
        <is>
          <t>6. Hand the draft list to an independent, credentialed reserve specialist (RS or PRA designation). They will inspect, correct, and price it against National Reserve Study Standards — this template prepares you for that study, it does not replace it.</t>
        </is>
      </c>
    </row>
    <row r="9">
      <c r="A9" s="20" t="inlineStr">
        <is>
          <t>Tips:</t>
        </is>
      </c>
    </row>
    <row r="10">
      <c r="A10" s="19" t="inlineStr">
        <is>
          <t>• Lenders, insurers, and buyers give weight to the professional report, not to a spreadsheet. Commission a full study every 3–5 years and update it annually.</t>
        </is>
      </c>
    </row>
    <row r="11">
      <c r="A11" s="19" t="inlineStr">
        <is>
          <t>• Louisiana, Mississippi, Alabama, and Texas generally don't mandate reserve studies for HOAs; Florida requires structural integrity reserve studies for many condo buildings. Not required does not mean not needed.</t>
        </is>
      </c>
    </row>
    <row r="12">
      <c r="A12" s="19" t="inlineStr">
        <is>
          <t>• Pair this with your master insurance policy review: a percentage named-storm deductible is a reserve question too.</t>
        </is>
      </c>
    </row>
    <row r="14">
      <c r="A14" s="21" t="inlineStr">
        <is>
          <t>Read the full guide: https://cmgt.org/resources/hoa-reserve-study</t>
        </is>
      </c>
    </row>
    <row r="15">
      <c r="A15" s="22" t="inlineStr">
        <is>
          <t>Prefer not to build it yourself? CMGT prepares and manages association budgets and reserve plans for boards across the Gulf South: https://cmgt.org/request-a-proposal</t>
        </is>
      </c>
    </row>
    <row r="17">
      <c r="A17" s="23" t="inlineStr">
        <is>
          <t>This template is general information for HOA boards, not legal, tax, or financial advice. Budget-adoption rules, reserve requirements, and lending guidelines vary by governing documents and state law — confirm your community's requirements with counsel.</t>
        </is>
      </c>
    </row>
  </sheetData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2026-09-22T18:30:13Z</dcterms:created>
  <dcterms:modified xsi:type="dcterms:W3CDTF">2026-09-22T18:30:13Z</dcterms:modified>
</cp:coreProperties>
</file>